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<sst xmlns="http://schemas.openxmlformats.org/spreadsheetml/2006/main" count="49" uniqueCount="49">
  <si>
    <t>Part</t>
  </si>
  <si>
    <t>Quantity</t>
  </si>
  <si>
    <t>Price (per unit)</t>
  </si>
  <si>
    <t>Total Cost</t>
  </si>
  <si>
    <t>Notes</t>
  </si>
  <si>
    <t>Final Total</t>
  </si>
  <si>
    <t>Material To Be Cut</t>
  </si>
  <si>
    <t>4.5mm (gray) acrylic</t>
  </si>
  <si>
    <t>~12” by 14”</t>
  </si>
  <si>
    <t>2mm (clear) acrylic</t>
  </si>
  <si>
    <t xml:space="preserve"> ~3” by 3”</t>
  </si>
  <si>
    <t>0.063" Aluminum Sheet 3003-H14</t>
  </si>
  <si>
    <t>~12’’ by 9’’</t>
  </si>
  <si>
    <t>Servos + Accessories</t>
  </si>
  <si>
    <t>Dynamixel XM430-W210-T</t>
  </si>
  <si>
    <t>Dynamixel XM540-W270-T</t>
  </si>
  <si>
    <t>HN12-I101 Set</t>
  </si>
  <si>
    <t>HN13-I101</t>
  </si>
  <si>
    <t>Power</t>
  </si>
  <si>
    <t>DYNAMIXEL U2D2</t>
  </si>
  <si>
    <t>2.1/5.5mm Jack to 2.5/5.5mm Plug Adapter</t>
  </si>
  <si>
    <t>SMPS2 Dynamixel Adapter</t>
  </si>
  <si>
    <t>12v10a Power Supply</t>
  </si>
  <si>
    <t>Other Parts</t>
  </si>
  <si>
    <t>140mm Slewing Bearing</t>
  </si>
  <si>
    <t>parts work with both 4 hole and 6 hole bearings</t>
  </si>
  <si>
    <t>7in Touch Screen HDMI Monitor</t>
  </si>
  <si>
    <t>Logitech C920s Webcam</t>
  </si>
  <si>
    <t>Aluminum Breadboard</t>
  </si>
  <si>
    <t>Standoffs</t>
  </si>
  <si>
    <t>F/F M3x30mm standoffs</t>
  </si>
  <si>
    <t>can be replaced by a M/F M3x10 and a F/F M3x20 standoff</t>
  </si>
  <si>
    <t>F/F M3x35mm standoffs</t>
  </si>
  <si>
    <t>can be replaced by a M/F M3x10 and a F/F M3x15 standoff</t>
  </si>
  <si>
    <t>Screws</t>
  </si>
  <si>
    <t>M6x12mm screws</t>
  </si>
  <si>
    <t>M3x16mm screws</t>
  </si>
  <si>
    <t>M3x15mm screws</t>
  </si>
  <si>
    <t>M3x10mm screws</t>
  </si>
  <si>
    <t>M3x5mm screws</t>
  </si>
  <si>
    <t>M2.5x20mm screws</t>
  </si>
  <si>
    <t>M2.5x12mm screws</t>
  </si>
  <si>
    <t>M2.5x3mm screws</t>
  </si>
  <si>
    <t>M2x12mm screws</t>
  </si>
  <si>
    <t>Other Hardware</t>
  </si>
  <si>
    <t>M6 washers</t>
  </si>
  <si>
    <t>M3 nuts</t>
  </si>
  <si>
    <t>M2.5 nuts</t>
  </si>
  <si>
    <t>Nylon spacers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</si>
</sst>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u/>
      <color rgb="FF1155CC"/>
    </font>
    <font>
      <u/>
      <color rgb="FF1155CC"/>
      <name val="Arial"/>
    </font>
    <font>
      <u/>
      <color rgb="FF1155CC"/>
      <name val="Arial"/>
    </font>
    <font>
      <color rgb="FF000000"/>
      <name val="Arial"/>
    </font>
    <font>
      <u/>
      <color rgb="FF0000FF"/>
      <name val="Arial"/>
    </font>
    <font>
      <u/>
      <color rgb="FF0000FF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 vertical="bottom"/>
    </xf>
    <xf borderId="0" fillId="0" fontId="4" numFmtId="0" xfId="0" applyAlignment="1" applyFont="1">
      <alignment horizontal="center" vertical="bottom"/>
    </xf>
    <xf borderId="0" fillId="0" fontId="4" numFmtId="164" xfId="0" applyAlignment="1" applyFont="1" applyNumberFormat="1">
      <alignment horizontal="center" readingOrder="0" vertical="bottom"/>
    </xf>
    <xf borderId="0" fillId="0" fontId="4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/>
    </xf>
    <xf borderId="0" fillId="0" fontId="5" numFmtId="0" xfId="0" applyAlignment="1" applyFont="1">
      <alignment horizontal="center" readingOrder="0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bottom"/>
    </xf>
    <xf borderId="0" fillId="0" fontId="8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bottom"/>
    </xf>
    <xf borderId="0" fillId="0" fontId="4" numFmtId="0" xfId="0" applyAlignment="1" applyFont="1">
      <alignment horizontal="center" vertical="center"/>
    </xf>
    <xf borderId="0" fillId="0" fontId="10" numFmtId="0" xfId="0" applyAlignment="1" applyFont="1">
      <alignment horizontal="center" readingOrder="0" vertical="bottom"/>
    </xf>
    <xf borderId="0" fillId="0" fontId="3" numFmtId="0" xfId="0" applyAlignment="1" applyFont="1">
      <alignment horizontal="center" readingOrder="0"/>
    </xf>
    <xf borderId="0" fillId="0" fontId="3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 vertical="center"/>
    </xf>
    <xf borderId="0" fillId="0" fontId="8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mcmaster.com/91290A110/" TargetMode="External"/><Relationship Id="rId22" Type="http://schemas.openxmlformats.org/officeDocument/2006/relationships/hyperlink" Target="https://www.mcmaster.com/91290A104/" TargetMode="External"/><Relationship Id="rId21" Type="http://schemas.openxmlformats.org/officeDocument/2006/relationships/hyperlink" Target="https://www.mcmaster.com/91290A108/" TargetMode="External"/><Relationship Id="rId24" Type="http://schemas.openxmlformats.org/officeDocument/2006/relationships/hyperlink" Target="https://www.mcmaster.com/91290A019/" TargetMode="External"/><Relationship Id="rId23" Type="http://schemas.openxmlformats.org/officeDocument/2006/relationships/hyperlink" Target="https://www.mcmaster.com/91290A051/" TargetMode="External"/><Relationship Id="rId1" Type="http://schemas.openxmlformats.org/officeDocument/2006/relationships/hyperlink" Target="https://www.onlinemetals.com/en/buy/aluminum/0-063-aluminum-sheet-3003-h14/pid/8090" TargetMode="External"/><Relationship Id="rId2" Type="http://schemas.openxmlformats.org/officeDocument/2006/relationships/hyperlink" Target="https://www.trossenrobotics.com/dynamixel-xm430-w210-t.aspx" TargetMode="External"/><Relationship Id="rId3" Type="http://schemas.openxmlformats.org/officeDocument/2006/relationships/hyperlink" Target="https://www.trossenrobotics.com/dynamixel-xm540-w270-t.aspx" TargetMode="External"/><Relationship Id="rId4" Type="http://schemas.openxmlformats.org/officeDocument/2006/relationships/hyperlink" Target="https://www.trossenrobotics.com/robotis-hn12-i101-set.aspx" TargetMode="External"/><Relationship Id="rId9" Type="http://schemas.openxmlformats.org/officeDocument/2006/relationships/hyperlink" Target="https://www.trossenrobotics.com/12v10a-power-supply" TargetMode="External"/><Relationship Id="rId26" Type="http://schemas.openxmlformats.org/officeDocument/2006/relationships/hyperlink" Target="https://www.mcmaster.com/90592A085/" TargetMode="External"/><Relationship Id="rId25" Type="http://schemas.openxmlformats.org/officeDocument/2006/relationships/hyperlink" Target="https://www.mcmaster.com/93475A250/" TargetMode="External"/><Relationship Id="rId28" Type="http://schemas.openxmlformats.org/officeDocument/2006/relationships/hyperlink" Target="https://www.mcmaster.com/95610A330/" TargetMode="External"/><Relationship Id="rId27" Type="http://schemas.openxmlformats.org/officeDocument/2006/relationships/hyperlink" Target="https://www.mcmaster.com/90592A080/" TargetMode="External"/><Relationship Id="rId5" Type="http://schemas.openxmlformats.org/officeDocument/2006/relationships/hyperlink" Target="https://www.trossenrobotics.com/hn13-i101.aspx" TargetMode="External"/><Relationship Id="rId6" Type="http://schemas.openxmlformats.org/officeDocument/2006/relationships/hyperlink" Target="https://www.trossenrobotics.com/dynamixel-u2d2.aspx" TargetMode="External"/><Relationship Id="rId29" Type="http://schemas.openxmlformats.org/officeDocument/2006/relationships/drawing" Target="../drawings/drawing1.xml"/><Relationship Id="rId7" Type="http://schemas.openxmlformats.org/officeDocument/2006/relationships/hyperlink" Target="https://www.trossenrobotics.com/p/2.1-5.5mm-Jack-2.5-5.5mm-Plug-Adapter.aspx" TargetMode="External"/><Relationship Id="rId8" Type="http://schemas.openxmlformats.org/officeDocument/2006/relationships/hyperlink" Target="https://www.trossenrobotics.com/store/p/5886-SMPS2Dynamixel-Adapter.aspx" TargetMode="External"/><Relationship Id="rId11" Type="http://schemas.openxmlformats.org/officeDocument/2006/relationships/hyperlink" Target="https://www.aliexpress.us/item/3256802356238567.html?gatewayAdapt=glo2usa&amp;_randl_shipto=US" TargetMode="External"/><Relationship Id="rId10" Type="http://schemas.openxmlformats.org/officeDocument/2006/relationships/hyperlink" Target="https://www.nationalprecision.com/products/asl140-085/" TargetMode="External"/><Relationship Id="rId13" Type="http://schemas.openxmlformats.org/officeDocument/2006/relationships/hyperlink" Target="https://www.thorlabs.com/thorproduct.cfm?partnumber=MB3045/M" TargetMode="External"/><Relationship Id="rId12" Type="http://schemas.openxmlformats.org/officeDocument/2006/relationships/hyperlink" Target="https://www.logitech.com/en-us/products/webcams/c920s-pro-hd-webcam.960-001257.html" TargetMode="External"/><Relationship Id="rId15" Type="http://schemas.openxmlformats.org/officeDocument/2006/relationships/hyperlink" Target="https://www.mcmaster.com/94868A184/" TargetMode="External"/><Relationship Id="rId14" Type="http://schemas.openxmlformats.org/officeDocument/2006/relationships/hyperlink" Target="https://www.mcmaster.com/94868A181/" TargetMode="External"/><Relationship Id="rId17" Type="http://schemas.openxmlformats.org/officeDocument/2006/relationships/hyperlink" Target="https://www.mcmaster.com/91290A120/" TargetMode="External"/><Relationship Id="rId16" Type="http://schemas.openxmlformats.org/officeDocument/2006/relationships/hyperlink" Target="https://www.mcmaster.com/91290A318/" TargetMode="External"/><Relationship Id="rId19" Type="http://schemas.openxmlformats.org/officeDocument/2006/relationships/hyperlink" Target="https://www.mcmaster.com/91290A115/" TargetMode="External"/><Relationship Id="rId18" Type="http://schemas.openxmlformats.org/officeDocument/2006/relationships/hyperlink" Target="https://www.mcmaster.com/91290A57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63"/>
    <col customWidth="1" min="2" max="2" width="35.75"/>
    <col customWidth="1" min="3" max="3" width="12.63"/>
    <col customWidth="1" min="4" max="4" width="14.63"/>
    <col customWidth="1" min="6" max="6" width="52.5"/>
  </cols>
  <sheetData>
    <row r="1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7" t="s">
        <v>6</v>
      </c>
      <c r="B2" s="8" t="s">
        <v>7</v>
      </c>
      <c r="C2" s="9" t="s">
        <v>8</v>
      </c>
      <c r="D2" s="10">
        <v>17.87</v>
      </c>
      <c r="E2" s="11">
        <f t="shared" ref="E2:E4" si="1">D2</f>
        <v>17.87</v>
      </c>
      <c r="F2" s="6"/>
      <c r="G2" s="12">
        <f>SUM(E2:E40)</f>
        <v>1862.8812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B3" s="8" t="s">
        <v>9</v>
      </c>
      <c r="C3" s="9" t="s">
        <v>10</v>
      </c>
      <c r="D3" s="11">
        <v>2.99</v>
      </c>
      <c r="E3" s="11">
        <f t="shared" si="1"/>
        <v>2.99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B4" s="13" t="s">
        <v>11</v>
      </c>
      <c r="C4" s="9" t="s">
        <v>12</v>
      </c>
      <c r="D4" s="11">
        <v>15.7</v>
      </c>
      <c r="E4" s="11">
        <f t="shared" si="1"/>
        <v>15.7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14"/>
      <c r="B5" s="15"/>
      <c r="C5" s="9"/>
      <c r="D5" s="11"/>
      <c r="E5" s="1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16" t="s">
        <v>13</v>
      </c>
      <c r="B6" s="15" t="s">
        <v>14</v>
      </c>
      <c r="C6" s="9">
        <v>2.0</v>
      </c>
      <c r="D6" s="11">
        <v>249.9</v>
      </c>
      <c r="E6" s="11">
        <f t="shared" ref="E6:E9" si="2">D6*C6</f>
        <v>499.8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B7" s="15" t="s">
        <v>15</v>
      </c>
      <c r="C7" s="9">
        <v>2.0</v>
      </c>
      <c r="D7" s="11">
        <v>379.9</v>
      </c>
      <c r="E7" s="11">
        <f t="shared" si="2"/>
        <v>759.8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B8" s="17" t="s">
        <v>16</v>
      </c>
      <c r="C8" s="9">
        <v>1.0</v>
      </c>
      <c r="D8" s="11">
        <v>16.2</v>
      </c>
      <c r="E8" s="11">
        <f t="shared" si="2"/>
        <v>16.2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>
      <c r="B9" s="17" t="s">
        <v>17</v>
      </c>
      <c r="C9" s="9">
        <v>2.0</v>
      </c>
      <c r="D9" s="11">
        <v>39.1</v>
      </c>
      <c r="E9" s="11">
        <f t="shared" si="2"/>
        <v>78.2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18"/>
      <c r="B10" s="9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7" t="s">
        <v>18</v>
      </c>
      <c r="B11" s="19" t="s">
        <v>19</v>
      </c>
      <c r="C11" s="9">
        <v>1.0</v>
      </c>
      <c r="D11" s="11">
        <v>29.3</v>
      </c>
      <c r="E11" s="11">
        <f t="shared" ref="E11:E14" si="3">D11*C11</f>
        <v>29.3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B12" s="15" t="s">
        <v>20</v>
      </c>
      <c r="C12" s="9">
        <v>1.0</v>
      </c>
      <c r="D12" s="11">
        <v>3.95</v>
      </c>
      <c r="E12" s="11">
        <f t="shared" si="3"/>
        <v>3.95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B13" s="15" t="s">
        <v>21</v>
      </c>
      <c r="C13" s="9">
        <v>1.0</v>
      </c>
      <c r="D13" s="11">
        <v>6.4</v>
      </c>
      <c r="E13" s="11">
        <f t="shared" si="3"/>
        <v>6.4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B14" s="15" t="s">
        <v>22</v>
      </c>
      <c r="C14" s="9">
        <v>1.0</v>
      </c>
      <c r="D14" s="11">
        <v>19.95</v>
      </c>
      <c r="E14" s="11">
        <f t="shared" si="3"/>
        <v>19.95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/>
      <c r="B15" s="9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7" t="s">
        <v>23</v>
      </c>
      <c r="B16" s="19" t="s">
        <v>24</v>
      </c>
      <c r="C16" s="9">
        <v>1.0</v>
      </c>
      <c r="D16" s="10">
        <v>14.99</v>
      </c>
      <c r="E16" s="11">
        <f t="shared" ref="E16:E19" si="4">D16*C16</f>
        <v>14.99</v>
      </c>
      <c r="F16" s="20" t="s">
        <v>25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B17" s="19" t="s">
        <v>26</v>
      </c>
      <c r="C17" s="9">
        <v>1.0</v>
      </c>
      <c r="D17" s="10">
        <v>41.43</v>
      </c>
      <c r="E17" s="11">
        <f t="shared" si="4"/>
        <v>41.43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B18" s="19" t="s">
        <v>27</v>
      </c>
      <c r="C18" s="8">
        <v>1.0</v>
      </c>
      <c r="D18" s="21">
        <v>69.99</v>
      </c>
      <c r="E18" s="11">
        <f t="shared" si="4"/>
        <v>69.99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B19" s="19" t="s">
        <v>28</v>
      </c>
      <c r="C19" s="8">
        <v>1.0</v>
      </c>
      <c r="D19" s="21">
        <v>214.66</v>
      </c>
      <c r="E19" s="11">
        <f t="shared" si="4"/>
        <v>214.66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8"/>
      <c r="B20" s="9"/>
      <c r="C20" s="9"/>
      <c r="D20" s="6"/>
      <c r="E20" s="1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>
      <c r="A21" s="7" t="s">
        <v>29</v>
      </c>
      <c r="B21" s="19" t="s">
        <v>30</v>
      </c>
      <c r="C21" s="9">
        <v>8.0</v>
      </c>
      <c r="D21" s="21">
        <v>3.98</v>
      </c>
      <c r="E21" s="11">
        <f t="shared" ref="E21:E22" si="5">D21*C21</f>
        <v>31.84</v>
      </c>
      <c r="F21" s="20" t="s">
        <v>31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>
      <c r="B22" s="19" t="s">
        <v>32</v>
      </c>
      <c r="C22" s="9">
        <v>6.0</v>
      </c>
      <c r="D22" s="21">
        <v>4.19</v>
      </c>
      <c r="E22" s="11">
        <f t="shared" si="5"/>
        <v>25.14</v>
      </c>
      <c r="F22" s="20" t="s">
        <v>33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>
      <c r="A23" s="18"/>
      <c r="B23" s="9"/>
      <c r="C23" s="9"/>
      <c r="D23" s="21"/>
      <c r="E23" s="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>
      <c r="A24" s="7" t="s">
        <v>34</v>
      </c>
      <c r="B24" s="19" t="s">
        <v>35</v>
      </c>
      <c r="C24" s="8">
        <v>4.0</v>
      </c>
      <c r="D24" s="21">
        <f>14.37/100</f>
        <v>0.1437</v>
      </c>
      <c r="E24" s="11">
        <f>D24*C24</f>
        <v>0.5748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>
      <c r="B25" s="9"/>
      <c r="C25" s="9"/>
      <c r="D25" s="21"/>
      <c r="E25" s="1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>
      <c r="B26" s="19" t="s">
        <v>36</v>
      </c>
      <c r="C26" s="9">
        <v>16.0</v>
      </c>
      <c r="D26" s="21">
        <f>11.48/100</f>
        <v>0.1148</v>
      </c>
      <c r="E26" s="11">
        <f t="shared" ref="E26:E29" si="6">D26*C26</f>
        <v>1.8368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>
      <c r="B27" s="19" t="s">
        <v>37</v>
      </c>
      <c r="C27" s="9">
        <v>4.0</v>
      </c>
      <c r="D27" s="21">
        <f>10/50</f>
        <v>0.2</v>
      </c>
      <c r="E27" s="11">
        <f t="shared" si="6"/>
        <v>0.8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>
      <c r="B28" s="19" t="s">
        <v>38</v>
      </c>
      <c r="C28" s="9">
        <v>26.0</v>
      </c>
      <c r="D28" s="21">
        <f>9.54/100</f>
        <v>0.0954</v>
      </c>
      <c r="E28" s="11">
        <f t="shared" si="6"/>
        <v>2.4804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>
      <c r="B29" s="19" t="s">
        <v>39</v>
      </c>
      <c r="C29" s="9">
        <v>4.0</v>
      </c>
      <c r="D29" s="21">
        <f>11.17/100</f>
        <v>0.1117</v>
      </c>
      <c r="E29" s="11">
        <f t="shared" si="6"/>
        <v>0.4468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>
      <c r="B30" s="9"/>
      <c r="C30" s="9"/>
      <c r="D30" s="6"/>
      <c r="E30" s="1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>
      <c r="B31" s="19" t="s">
        <v>40</v>
      </c>
      <c r="C31" s="9">
        <v>4.0</v>
      </c>
      <c r="D31" s="21">
        <f>9.65/25</f>
        <v>0.386</v>
      </c>
      <c r="E31" s="11">
        <f t="shared" ref="E31:E33" si="7">D31*C31</f>
        <v>1.544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>
      <c r="B32" s="19" t="s">
        <v>41</v>
      </c>
      <c r="C32" s="9">
        <v>4.0</v>
      </c>
      <c r="D32" s="21">
        <f>11.89/50</f>
        <v>0.2378</v>
      </c>
      <c r="E32" s="11">
        <f t="shared" si="7"/>
        <v>0.9512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>
      <c r="B33" s="19" t="s">
        <v>42</v>
      </c>
      <c r="C33" s="9">
        <v>4.0</v>
      </c>
      <c r="D33" s="21">
        <f>15.27/25</f>
        <v>0.6108</v>
      </c>
      <c r="E33" s="11">
        <f t="shared" si="7"/>
        <v>2.4432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>
      <c r="B34" s="9"/>
      <c r="C34" s="9"/>
      <c r="D34" s="21"/>
      <c r="E34" s="1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>
      <c r="B35" s="19" t="s">
        <v>43</v>
      </c>
      <c r="C35" s="9">
        <v>8.0</v>
      </c>
      <c r="D35" s="21">
        <f>15.82/100</f>
        <v>0.1582</v>
      </c>
      <c r="E35" s="11">
        <f>D35*C35</f>
        <v>1.2656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>
      <c r="A36" s="18"/>
      <c r="B36" s="9"/>
      <c r="C36" s="9"/>
      <c r="D36" s="6"/>
      <c r="E36" s="1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>
      <c r="A37" s="7" t="s">
        <v>44</v>
      </c>
      <c r="B37" s="19" t="s">
        <v>45</v>
      </c>
      <c r="C37" s="8">
        <v>8.0</v>
      </c>
      <c r="D37" s="21">
        <f>6.41/100</f>
        <v>0.0641</v>
      </c>
      <c r="E37" s="11">
        <f t="shared" ref="E37:E40" si="8">D37*C37</f>
        <v>0.5128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>
      <c r="B38" s="19" t="s">
        <v>46</v>
      </c>
      <c r="C38" s="9">
        <v>10.0</v>
      </c>
      <c r="D38" s="21">
        <f>2.62/100</f>
        <v>0.0262</v>
      </c>
      <c r="E38" s="11">
        <f t="shared" si="8"/>
        <v>0.262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>
      <c r="B39" s="19" t="s">
        <v>47</v>
      </c>
      <c r="C39" s="9">
        <v>4.0</v>
      </c>
      <c r="D39" s="21">
        <f>4.19/100</f>
        <v>0.0419</v>
      </c>
      <c r="E39" s="11">
        <f t="shared" si="8"/>
        <v>0.1676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>
      <c r="B40" s="19" t="s">
        <v>48</v>
      </c>
      <c r="C40" s="9">
        <v>30.0</v>
      </c>
      <c r="D40" s="21">
        <f>4.62/100</f>
        <v>0.0462</v>
      </c>
      <c r="E40" s="11">
        <f t="shared" si="8"/>
        <v>1.386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>
      <c r="A41" s="18"/>
      <c r="B41" s="9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>
      <c r="A42" s="22"/>
      <c r="B42" s="23"/>
      <c r="C42" s="9"/>
      <c r="D42" s="11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>
      <c r="A43" s="22"/>
      <c r="B43" s="20"/>
      <c r="C43" s="9"/>
      <c r="D43" s="11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>
      <c r="A44" s="2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>
      <c r="A45" s="2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>
      <c r="A46" s="2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>
      <c r="A47" s="2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>
      <c r="A48" s="2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>
      <c r="A49" s="2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>
      <c r="A50" s="2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>
      <c r="A51" s="2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>
      <c r="A52" s="2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>
      <c r="A53" s="2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>
      <c r="A54" s="2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>
      <c r="A55" s="2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>
      <c r="A56" s="2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>
      <c r="A57" s="2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>
      <c r="A58" s="2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>
      <c r="A59" s="2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>
      <c r="A60" s="2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>
      <c r="A61" s="2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>
      <c r="A62" s="2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>
      <c r="A63" s="2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>
      <c r="A64" s="2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>
      <c r="A65" s="2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>
      <c r="A66" s="2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>
      <c r="A67" s="2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>
      <c r="A68" s="2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>
      <c r="A69" s="2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>
      <c r="A70" s="2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>
      <c r="A71" s="2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>
      <c r="A72" s="2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>
      <c r="A73" s="2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>
      <c r="A74" s="2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>
      <c r="A75" s="2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>
      <c r="A76" s="2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>
      <c r="A77" s="2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>
      <c r="A78" s="2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>
      <c r="A79" s="2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>
      <c r="A80" s="2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>
      <c r="A81" s="2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>
      <c r="A82" s="2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>
      <c r="A83" s="2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>
      <c r="A84" s="2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>
      <c r="A85" s="2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>
      <c r="A86" s="2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>
      <c r="A87" s="2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>
      <c r="A88" s="2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>
      <c r="A89" s="2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>
      <c r="A90" s="2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>
      <c r="A91" s="2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>
      <c r="A92" s="2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>
      <c r="A93" s="2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>
      <c r="A94" s="2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>
      <c r="A95" s="2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>
      <c r="A96" s="2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>
      <c r="A97" s="2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>
      <c r="A98" s="2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>
      <c r="A99" s="2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>
      <c r="A100" s="2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>
      <c r="A101" s="2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>
      <c r="A102" s="2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>
      <c r="A103" s="2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>
      <c r="A104" s="2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>
      <c r="A105" s="2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>
      <c r="A106" s="2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>
      <c r="A107" s="2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>
      <c r="A108" s="2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>
      <c r="A109" s="2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>
      <c r="A110" s="2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>
      <c r="A111" s="2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>
      <c r="A112" s="2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>
      <c r="A113" s="2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>
      <c r="A114" s="2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>
      <c r="A115" s="2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>
      <c r="A116" s="2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>
      <c r="A117" s="2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>
      <c r="A118" s="2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>
      <c r="A119" s="2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>
      <c r="A120" s="2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>
      <c r="A121" s="2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>
      <c r="A122" s="2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>
      <c r="A123" s="2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>
      <c r="A124" s="2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>
      <c r="A125" s="2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>
      <c r="A126" s="2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>
      <c r="A127" s="2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>
      <c r="A128" s="2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>
      <c r="A129" s="2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>
      <c r="A130" s="2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>
      <c r="A131" s="2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>
      <c r="A132" s="2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>
      <c r="A133" s="2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>
      <c r="A134" s="2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>
      <c r="A135" s="2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>
      <c r="A136" s="2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>
      <c r="A137" s="2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>
      <c r="A138" s="22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>
      <c r="A139" s="22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>
      <c r="A140" s="2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>
      <c r="A141" s="2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>
      <c r="A142" s="22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>
      <c r="A143" s="2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>
      <c r="A144" s="22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>
      <c r="A145" s="2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>
      <c r="A146" s="2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>
      <c r="A147" s="2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>
      <c r="A148" s="2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>
      <c r="A149" s="2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>
      <c r="A150" s="22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>
      <c r="A151" s="2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>
      <c r="A152" s="22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>
      <c r="A153" s="22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>
      <c r="A154" s="2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>
      <c r="A155" s="2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>
      <c r="A156" s="2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>
      <c r="A157" s="2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>
      <c r="A158" s="2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>
      <c r="A159" s="2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>
      <c r="A160" s="2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>
      <c r="A161" s="2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>
      <c r="A162" s="2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>
      <c r="A163" s="2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>
      <c r="A164" s="2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>
      <c r="A165" s="2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>
      <c r="A166" s="2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>
      <c r="A167" s="2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>
      <c r="A168" s="2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>
      <c r="A169" s="2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>
      <c r="A170" s="2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>
      <c r="A171" s="2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>
      <c r="A172" s="2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>
      <c r="A173" s="2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>
      <c r="A174" s="2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>
      <c r="A175" s="2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>
      <c r="A176" s="2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>
      <c r="A177" s="2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>
      <c r="A178" s="2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>
      <c r="A179" s="2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>
      <c r="A180" s="2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>
      <c r="A181" s="2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>
      <c r="A182" s="2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>
      <c r="A183" s="2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>
      <c r="A184" s="2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>
      <c r="A185" s="2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>
      <c r="A186" s="2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>
      <c r="A187" s="2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>
      <c r="A188" s="2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>
      <c r="A189" s="2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>
      <c r="A190" s="2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>
      <c r="A191" s="2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>
      <c r="A192" s="2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>
      <c r="A193" s="2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>
      <c r="A194" s="2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>
      <c r="A195" s="2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>
      <c r="A196" s="2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>
      <c r="A197" s="2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>
      <c r="A198" s="2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>
      <c r="A199" s="2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>
      <c r="A200" s="2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>
      <c r="A201" s="2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>
      <c r="A202" s="2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>
      <c r="A203" s="2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>
      <c r="A204" s="2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>
      <c r="A205" s="2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>
      <c r="A206" s="2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>
      <c r="A207" s="2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>
      <c r="A208" s="2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>
      <c r="A209" s="2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>
      <c r="A210" s="2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>
      <c r="A211" s="2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>
      <c r="A212" s="2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>
      <c r="A213" s="2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>
      <c r="A214" s="2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>
      <c r="A215" s="2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>
      <c r="A216" s="2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>
      <c r="A217" s="2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>
      <c r="A218" s="2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>
      <c r="A219" s="2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>
      <c r="A220" s="2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>
      <c r="A221" s="2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>
      <c r="A222" s="2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>
      <c r="A223" s="2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>
      <c r="A224" s="2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>
      <c r="A225" s="2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>
      <c r="A226" s="2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>
      <c r="A227" s="2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>
      <c r="A228" s="2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>
      <c r="A229" s="2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>
      <c r="A230" s="2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>
      <c r="A231" s="2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>
      <c r="A232" s="2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>
      <c r="A233" s="2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>
      <c r="A234" s="2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>
      <c r="A235" s="2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>
      <c r="A236" s="2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>
      <c r="A237" s="2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>
      <c r="A238" s="2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>
      <c r="A239" s="2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>
      <c r="A240" s="2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>
      <c r="A241" s="2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>
      <c r="A242" s="2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>
      <c r="A243" s="2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>
      <c r="A244" s="2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>
      <c r="A245" s="2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>
      <c r="A246" s="2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>
      <c r="A247" s="2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>
      <c r="A248" s="2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>
      <c r="A249" s="2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>
      <c r="A250" s="2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>
      <c r="A251" s="2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>
      <c r="A252" s="2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>
      <c r="A253" s="2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>
      <c r="A254" s="2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>
      <c r="A255" s="2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>
      <c r="A256" s="2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>
      <c r="A257" s="2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>
      <c r="A258" s="2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>
      <c r="A259" s="2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>
      <c r="A260" s="2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>
      <c r="A261" s="2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>
      <c r="A262" s="2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>
      <c r="A263" s="2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>
      <c r="A264" s="2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>
      <c r="A265" s="2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>
      <c r="A266" s="2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>
      <c r="A267" s="2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>
      <c r="A268" s="2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>
      <c r="A269" s="2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>
      <c r="A270" s="2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>
      <c r="A271" s="2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>
      <c r="A272" s="2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>
      <c r="A273" s="2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>
      <c r="A274" s="2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>
      <c r="A275" s="2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>
      <c r="A276" s="2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>
      <c r="A277" s="2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>
      <c r="A278" s="2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>
      <c r="A279" s="2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>
      <c r="A280" s="2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>
      <c r="A281" s="2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>
      <c r="A282" s="2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>
      <c r="A283" s="2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>
      <c r="A284" s="2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>
      <c r="A285" s="2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>
      <c r="A286" s="2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>
      <c r="A287" s="2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>
      <c r="A288" s="2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>
      <c r="A289" s="2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>
      <c r="A290" s="2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>
      <c r="A291" s="2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>
      <c r="A292" s="2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>
      <c r="A293" s="2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>
      <c r="A294" s="2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>
      <c r="A295" s="2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>
      <c r="A296" s="2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>
      <c r="A297" s="2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>
      <c r="A298" s="2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>
      <c r="A299" s="2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>
      <c r="A300" s="2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>
      <c r="A301" s="2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>
      <c r="A302" s="2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>
      <c r="A303" s="2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>
      <c r="A304" s="2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>
      <c r="A305" s="2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>
      <c r="A306" s="2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>
      <c r="A307" s="2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>
      <c r="A308" s="2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>
      <c r="A309" s="2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>
      <c r="A310" s="2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>
      <c r="A311" s="2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>
      <c r="A312" s="2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>
      <c r="A313" s="2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>
      <c r="A314" s="2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>
      <c r="A315" s="2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>
      <c r="A316" s="2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>
      <c r="A317" s="2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>
      <c r="A318" s="2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>
      <c r="A319" s="2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>
      <c r="A320" s="2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>
      <c r="A321" s="2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>
      <c r="A322" s="2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>
      <c r="A323" s="2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>
      <c r="A324" s="2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>
      <c r="A325" s="2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>
      <c r="A326" s="2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>
      <c r="A327" s="2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>
      <c r="A328" s="2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>
      <c r="A329" s="2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>
      <c r="A330" s="2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>
      <c r="A331" s="2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>
      <c r="A332" s="2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>
      <c r="A333" s="2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>
      <c r="A334" s="2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>
      <c r="A335" s="2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>
      <c r="A336" s="2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>
      <c r="A337" s="2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>
      <c r="A338" s="2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>
      <c r="A339" s="2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>
      <c r="A340" s="2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>
      <c r="A341" s="2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>
      <c r="A342" s="2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>
      <c r="A343" s="2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>
      <c r="A344" s="2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>
      <c r="A345" s="2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>
      <c r="A346" s="2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>
      <c r="A347" s="22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>
      <c r="A348" s="22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>
      <c r="A349" s="22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>
      <c r="A350" s="22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>
      <c r="A351" s="22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>
      <c r="A352" s="2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>
      <c r="A353" s="22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>
      <c r="A354" s="2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>
      <c r="A355" s="2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>
      <c r="A356" s="22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>
      <c r="A357" s="22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>
      <c r="A358" s="22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>
      <c r="A359" s="2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>
      <c r="A360" s="2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>
      <c r="A361" s="2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>
      <c r="A362" s="2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>
      <c r="A363" s="22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>
      <c r="A364" s="22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>
      <c r="A365" s="22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>
      <c r="A366" s="22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>
      <c r="A367" s="22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>
      <c r="A368" s="22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>
      <c r="A369" s="22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>
      <c r="A370" s="22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>
      <c r="A371" s="22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>
      <c r="A372" s="2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>
      <c r="A373" s="22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>
      <c r="A374" s="2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>
      <c r="A375" s="22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>
      <c r="A376" s="22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>
      <c r="A377" s="22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>
      <c r="A378" s="22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>
      <c r="A379" s="22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>
      <c r="A380" s="22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>
      <c r="A381" s="22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>
      <c r="A382" s="22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>
      <c r="A383" s="22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>
      <c r="A384" s="22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>
      <c r="A385" s="22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>
      <c r="A386" s="22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>
      <c r="A387" s="22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>
      <c r="A388" s="2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>
      <c r="A389" s="2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>
      <c r="A390" s="2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>
      <c r="A391" s="22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>
      <c r="A392" s="22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>
      <c r="A393" s="2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>
      <c r="A394" s="2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>
      <c r="A395" s="2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>
      <c r="A396" s="2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>
      <c r="A397" s="2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>
      <c r="A398" s="2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>
      <c r="A399" s="2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>
      <c r="A400" s="2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>
      <c r="A401" s="2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>
      <c r="A402" s="2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>
      <c r="A403" s="2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>
      <c r="A404" s="2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>
      <c r="A405" s="2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>
      <c r="A406" s="2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>
      <c r="A407" s="2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>
      <c r="A408" s="2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>
      <c r="A409" s="2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>
      <c r="A410" s="2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>
      <c r="A411" s="2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>
      <c r="A412" s="2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>
      <c r="A413" s="2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>
      <c r="A414" s="2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>
      <c r="A415" s="2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>
      <c r="A416" s="2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>
      <c r="A417" s="2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>
      <c r="A418" s="2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>
      <c r="A419" s="2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>
      <c r="A420" s="2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>
      <c r="A421" s="2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>
      <c r="A422" s="2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>
      <c r="A423" s="2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>
      <c r="A424" s="2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>
      <c r="A425" s="2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>
      <c r="A426" s="2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>
      <c r="A427" s="2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>
      <c r="A428" s="2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>
      <c r="A429" s="2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>
      <c r="A430" s="2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>
      <c r="A431" s="2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>
      <c r="A432" s="2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>
      <c r="A433" s="2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>
      <c r="A434" s="2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>
      <c r="A435" s="2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>
      <c r="A436" s="2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>
      <c r="A437" s="2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>
      <c r="A438" s="2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>
      <c r="A439" s="2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>
      <c r="A440" s="2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>
      <c r="A441" s="2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>
      <c r="A442" s="2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>
      <c r="A443" s="2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>
      <c r="A444" s="2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>
      <c r="A445" s="2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>
      <c r="A446" s="2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>
      <c r="A447" s="2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>
      <c r="A448" s="2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>
      <c r="A449" s="2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>
      <c r="A450" s="2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>
      <c r="A451" s="2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>
      <c r="A452" s="2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>
      <c r="A453" s="2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>
      <c r="A454" s="2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>
      <c r="A455" s="2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>
      <c r="A456" s="2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>
      <c r="A457" s="2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>
      <c r="A458" s="2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>
      <c r="A459" s="2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>
      <c r="A460" s="2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>
      <c r="A461" s="2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>
      <c r="A462" s="2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>
      <c r="A463" s="2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>
      <c r="A464" s="2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>
      <c r="A465" s="2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>
      <c r="A466" s="2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>
      <c r="A467" s="2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>
      <c r="A468" s="2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>
      <c r="A469" s="2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>
      <c r="A470" s="2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>
      <c r="A471" s="2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>
      <c r="A472" s="2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>
      <c r="A473" s="2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>
      <c r="A474" s="2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>
      <c r="A475" s="2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>
      <c r="A476" s="2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>
      <c r="A477" s="2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>
      <c r="A478" s="2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>
      <c r="A479" s="2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>
      <c r="A480" s="2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>
      <c r="A481" s="2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>
      <c r="A482" s="2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>
      <c r="A483" s="2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>
      <c r="A484" s="2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>
      <c r="A485" s="2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>
      <c r="A486" s="2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>
      <c r="A487" s="2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>
      <c r="A488" s="2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>
      <c r="A489" s="2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>
      <c r="A490" s="2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>
      <c r="A491" s="2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>
      <c r="A492" s="2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>
      <c r="A493" s="2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>
      <c r="A494" s="2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>
      <c r="A495" s="2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>
      <c r="A496" s="2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>
      <c r="A497" s="2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>
      <c r="A498" s="2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>
      <c r="A499" s="2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>
      <c r="A500" s="2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>
      <c r="A501" s="2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>
      <c r="A502" s="2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>
      <c r="A503" s="2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>
      <c r="A504" s="2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>
      <c r="A505" s="2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>
      <c r="A506" s="2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>
      <c r="A507" s="2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>
      <c r="A508" s="2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>
      <c r="A509" s="2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>
      <c r="A510" s="2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>
      <c r="A511" s="2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>
      <c r="A512" s="2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>
      <c r="A513" s="2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>
      <c r="A514" s="2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>
      <c r="A515" s="2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>
      <c r="A516" s="2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>
      <c r="A517" s="2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>
      <c r="A518" s="2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>
      <c r="A519" s="2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>
      <c r="A520" s="2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>
      <c r="A521" s="2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>
      <c r="A522" s="2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>
      <c r="A523" s="2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>
      <c r="A524" s="2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>
      <c r="A525" s="2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>
      <c r="A526" s="2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>
      <c r="A527" s="2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>
      <c r="A528" s="2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>
      <c r="A529" s="2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>
      <c r="A530" s="2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>
      <c r="A531" s="2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>
      <c r="A532" s="2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>
      <c r="A533" s="2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>
      <c r="A534" s="2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>
      <c r="A535" s="2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>
      <c r="A536" s="2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>
      <c r="A537" s="2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>
      <c r="A538" s="2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>
      <c r="A539" s="2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>
      <c r="A540" s="2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>
      <c r="A541" s="2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>
      <c r="A542" s="2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>
      <c r="A543" s="2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>
      <c r="A544" s="2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>
      <c r="A545" s="2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>
      <c r="A546" s="2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>
      <c r="A547" s="2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>
      <c r="A548" s="2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>
      <c r="A549" s="2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>
      <c r="A550" s="2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>
      <c r="A551" s="2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>
      <c r="A552" s="2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>
      <c r="A553" s="2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>
      <c r="A554" s="2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>
      <c r="A555" s="2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>
      <c r="A556" s="2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>
      <c r="A557" s="2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>
      <c r="A558" s="2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>
      <c r="A559" s="2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>
      <c r="A560" s="2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>
      <c r="A561" s="2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>
      <c r="A562" s="2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>
      <c r="A563" s="2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>
      <c r="A564" s="2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>
      <c r="A565" s="2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>
      <c r="A566" s="2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>
      <c r="A567" s="2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>
      <c r="A568" s="2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>
      <c r="A569" s="2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>
      <c r="A570" s="2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>
      <c r="A571" s="2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>
      <c r="A572" s="2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>
      <c r="A573" s="2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>
      <c r="A574" s="2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>
      <c r="A575" s="2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>
      <c r="A576" s="2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>
      <c r="A577" s="2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>
      <c r="A578" s="2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>
      <c r="A579" s="2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>
      <c r="A580" s="2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>
      <c r="A581" s="2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>
      <c r="A582" s="2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>
      <c r="A583" s="2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>
      <c r="A584" s="2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>
      <c r="A585" s="2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>
      <c r="A586" s="2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>
      <c r="A587" s="2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>
      <c r="A588" s="2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>
      <c r="A589" s="2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>
      <c r="A590" s="2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>
      <c r="A591" s="2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>
      <c r="A592" s="2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>
      <c r="A593" s="2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>
      <c r="A594" s="2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>
      <c r="A595" s="2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>
      <c r="A596" s="2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>
      <c r="A597" s="2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>
      <c r="A598" s="2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>
      <c r="A599" s="2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>
      <c r="A600" s="2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>
      <c r="A601" s="2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>
      <c r="A602" s="2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>
      <c r="A603" s="2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>
      <c r="A604" s="22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>
      <c r="A605" s="22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>
      <c r="A606" s="22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>
      <c r="A607" s="22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>
      <c r="A608" s="22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>
      <c r="A609" s="22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>
      <c r="A610" s="22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>
      <c r="A611" s="22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>
      <c r="A612" s="22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>
      <c r="A613" s="22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>
      <c r="A614" s="22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>
      <c r="A615" s="22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>
      <c r="A616" s="22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>
      <c r="A617" s="22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>
      <c r="A618" s="22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>
      <c r="A619" s="22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>
      <c r="A620" s="22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>
      <c r="A621" s="22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>
      <c r="A622" s="22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>
      <c r="A623" s="22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>
      <c r="A624" s="22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>
      <c r="A625" s="22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>
      <c r="A626" s="22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>
      <c r="A627" s="22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>
      <c r="A628" s="22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>
      <c r="A629" s="22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>
      <c r="A630" s="22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>
      <c r="A631" s="22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>
      <c r="A632" s="22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>
      <c r="A633" s="22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>
      <c r="A634" s="22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>
      <c r="A635" s="22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>
      <c r="A636" s="22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>
      <c r="A637" s="22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>
      <c r="A638" s="22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>
      <c r="A639" s="22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>
      <c r="A640" s="22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>
      <c r="A641" s="22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>
      <c r="A642" s="22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>
      <c r="A643" s="22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>
      <c r="A644" s="22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>
      <c r="A645" s="22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>
      <c r="A646" s="22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>
      <c r="A647" s="22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>
      <c r="A648" s="22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>
      <c r="A649" s="22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>
      <c r="A650" s="22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>
      <c r="A651" s="22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>
      <c r="A652" s="22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>
      <c r="A653" s="22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>
      <c r="A654" s="22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>
      <c r="A655" s="22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>
      <c r="A656" s="22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>
      <c r="A657" s="22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>
      <c r="A658" s="22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>
      <c r="A659" s="22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>
      <c r="A660" s="22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>
      <c r="A661" s="22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>
      <c r="A662" s="22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>
      <c r="A663" s="22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>
      <c r="A664" s="22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>
      <c r="A665" s="22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>
      <c r="A666" s="22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>
      <c r="A667" s="22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>
      <c r="A668" s="22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>
      <c r="A669" s="22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>
      <c r="A670" s="22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>
      <c r="A671" s="22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>
      <c r="A672" s="22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>
      <c r="A673" s="22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>
      <c r="A674" s="22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>
      <c r="A675" s="22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>
      <c r="A676" s="22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>
      <c r="A677" s="22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>
      <c r="A678" s="22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>
      <c r="A679" s="22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>
      <c r="A680" s="22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>
      <c r="A681" s="22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>
      <c r="A682" s="22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>
      <c r="A683" s="22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>
      <c r="A684" s="22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>
      <c r="A685" s="22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>
      <c r="A686" s="22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>
      <c r="A687" s="22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>
      <c r="A688" s="22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>
      <c r="A689" s="22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>
      <c r="A690" s="22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>
      <c r="A691" s="22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>
      <c r="A692" s="22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>
      <c r="A693" s="22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>
      <c r="A694" s="22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>
      <c r="A695" s="22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>
      <c r="A696" s="22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>
      <c r="A697" s="22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>
      <c r="A698" s="22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>
      <c r="A699" s="22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>
      <c r="A700" s="22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>
      <c r="A701" s="22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>
      <c r="A702" s="22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>
      <c r="A703" s="22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>
      <c r="A704" s="22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>
      <c r="A705" s="22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>
      <c r="A706" s="22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>
      <c r="A707" s="22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>
      <c r="A708" s="22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>
      <c r="A709" s="22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>
      <c r="A710" s="22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>
      <c r="A711" s="22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>
      <c r="A712" s="22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>
      <c r="A713" s="22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>
      <c r="A714" s="22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>
      <c r="A715" s="22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>
      <c r="A716" s="22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>
      <c r="A717" s="22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>
      <c r="A718" s="22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>
      <c r="A719" s="22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>
      <c r="A720" s="22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>
      <c r="A721" s="22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>
      <c r="A722" s="22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>
      <c r="A723" s="22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>
      <c r="A724" s="22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>
      <c r="A725" s="22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>
      <c r="A726" s="2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>
      <c r="A727" s="2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>
      <c r="A728" s="2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>
      <c r="A729" s="2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>
      <c r="A730" s="2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>
      <c r="A731" s="2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>
      <c r="A732" s="2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>
      <c r="A733" s="2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>
      <c r="A734" s="2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>
      <c r="A735" s="2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>
      <c r="A736" s="2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>
      <c r="A737" s="2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>
      <c r="A738" s="2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>
      <c r="A739" s="2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>
      <c r="A740" s="2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>
      <c r="A741" s="2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>
      <c r="A742" s="2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>
      <c r="A743" s="2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>
      <c r="A744" s="2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>
      <c r="A745" s="2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>
      <c r="A746" s="2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>
      <c r="A747" s="2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>
      <c r="A748" s="2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>
      <c r="A749" s="2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>
      <c r="A750" s="2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>
      <c r="A751" s="2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>
      <c r="A752" s="22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>
      <c r="A753" s="22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>
      <c r="A754" s="22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>
      <c r="A755" s="22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>
      <c r="A756" s="22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>
      <c r="A757" s="22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>
      <c r="A758" s="22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>
      <c r="A759" s="22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>
      <c r="A760" s="22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>
      <c r="A761" s="22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>
      <c r="A762" s="22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>
      <c r="A763" s="22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>
      <c r="A764" s="22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>
      <c r="A765" s="22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>
      <c r="A766" s="22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>
      <c r="A767" s="22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>
      <c r="A768" s="22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>
      <c r="A769" s="22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>
      <c r="A770" s="22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>
      <c r="A771" s="22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>
      <c r="A772" s="22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>
      <c r="A773" s="22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>
      <c r="A774" s="22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>
      <c r="A775" s="22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>
      <c r="A776" s="22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>
      <c r="A777" s="22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>
      <c r="A778" s="22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>
      <c r="A779" s="22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>
      <c r="A780" s="22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>
      <c r="A781" s="22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>
      <c r="A782" s="22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>
      <c r="A783" s="22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>
      <c r="A784" s="22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>
      <c r="A785" s="22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>
      <c r="A786" s="22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>
      <c r="A787" s="22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>
      <c r="A788" s="22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>
      <c r="A789" s="22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>
      <c r="A790" s="22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>
      <c r="A791" s="22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>
      <c r="A792" s="22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>
      <c r="A793" s="22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>
      <c r="A794" s="22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>
      <c r="A795" s="22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>
      <c r="A796" s="22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>
      <c r="A797" s="22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>
      <c r="A798" s="22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>
      <c r="A799" s="22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>
      <c r="A800" s="22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>
      <c r="A801" s="22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>
      <c r="A802" s="22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>
      <c r="A803" s="22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>
      <c r="A804" s="22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>
      <c r="A805" s="22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>
      <c r="A806" s="22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>
      <c r="A807" s="22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>
      <c r="A808" s="22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>
      <c r="A809" s="22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>
      <c r="A810" s="22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>
      <c r="A811" s="22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>
      <c r="A812" s="22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>
      <c r="A813" s="22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>
      <c r="A814" s="22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>
      <c r="A815" s="22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>
      <c r="A816" s="22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>
      <c r="A817" s="22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>
      <c r="A818" s="22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>
      <c r="A819" s="22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>
      <c r="A820" s="22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>
      <c r="A821" s="22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>
      <c r="A822" s="22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>
      <c r="A823" s="22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>
      <c r="A824" s="22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>
      <c r="A825" s="22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>
      <c r="A826" s="22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>
      <c r="A827" s="22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>
      <c r="A828" s="22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>
      <c r="A829" s="22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>
      <c r="A830" s="22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>
      <c r="A831" s="22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>
      <c r="A832" s="22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>
      <c r="A833" s="22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>
      <c r="A834" s="22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>
      <c r="A835" s="22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>
      <c r="A836" s="22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>
      <c r="A837" s="22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>
      <c r="A838" s="22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>
      <c r="A839" s="22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>
      <c r="A840" s="22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>
      <c r="A841" s="22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>
      <c r="A842" s="22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>
      <c r="A843" s="22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>
      <c r="A844" s="22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>
      <c r="A845" s="22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>
      <c r="A846" s="22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>
      <c r="A847" s="22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>
      <c r="A848" s="22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>
      <c r="A849" s="22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>
      <c r="A850" s="22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>
      <c r="A851" s="22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>
      <c r="A852" s="22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>
      <c r="A853" s="22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>
      <c r="A854" s="22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>
      <c r="A855" s="22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>
      <c r="A856" s="22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>
      <c r="A857" s="22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>
      <c r="A858" s="22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>
      <c r="A859" s="22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>
      <c r="A860" s="22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>
      <c r="A861" s="22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>
      <c r="A862" s="22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>
      <c r="A863" s="22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>
      <c r="A864" s="22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>
      <c r="A865" s="22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>
      <c r="A866" s="22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>
      <c r="A867" s="22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>
      <c r="A868" s="22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>
      <c r="A869" s="22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>
      <c r="A870" s="22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>
      <c r="A871" s="22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>
      <c r="A872" s="22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>
      <c r="A873" s="22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>
      <c r="A874" s="22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>
      <c r="A875" s="22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>
      <c r="A876" s="22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>
      <c r="A877" s="22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>
      <c r="A878" s="22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>
      <c r="A879" s="22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>
      <c r="A880" s="22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>
      <c r="A881" s="22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>
      <c r="A882" s="22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>
      <c r="A883" s="22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>
      <c r="A884" s="22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>
      <c r="A885" s="22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>
      <c r="A886" s="22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>
      <c r="A887" s="22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>
      <c r="A888" s="22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>
      <c r="A889" s="22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>
      <c r="A890" s="22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>
      <c r="A891" s="22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>
      <c r="A892" s="22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>
      <c r="A893" s="22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>
      <c r="A894" s="22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>
      <c r="A895" s="22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>
      <c r="A896" s="22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>
      <c r="A897" s="22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>
      <c r="A898" s="22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>
      <c r="A899" s="22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>
      <c r="A900" s="22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>
      <c r="A901" s="22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>
      <c r="A902" s="22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>
      <c r="A903" s="22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>
      <c r="A904" s="22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>
      <c r="A905" s="22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>
      <c r="A906" s="22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>
      <c r="A907" s="22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>
      <c r="A908" s="22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>
      <c r="A909" s="22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>
      <c r="A910" s="22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>
      <c r="A911" s="22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>
      <c r="A912" s="22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>
      <c r="A913" s="22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>
      <c r="A914" s="22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>
      <c r="A915" s="22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>
      <c r="A916" s="22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>
      <c r="A917" s="22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>
      <c r="A918" s="22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>
      <c r="A919" s="22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>
      <c r="A920" s="22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>
      <c r="A921" s="22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>
      <c r="A922" s="22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>
      <c r="A923" s="22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>
      <c r="A924" s="22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>
      <c r="A925" s="22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>
      <c r="A926" s="22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>
      <c r="A927" s="22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>
      <c r="A928" s="22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>
      <c r="A929" s="22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>
      <c r="A930" s="22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>
      <c r="A931" s="22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>
      <c r="A932" s="22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>
      <c r="A933" s="22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>
      <c r="A934" s="22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>
      <c r="A935" s="22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>
      <c r="A936" s="22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>
      <c r="A937" s="22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>
      <c r="A938" s="22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>
      <c r="A939" s="22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>
      <c r="A940" s="22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>
      <c r="A941" s="22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>
      <c r="A942" s="22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>
      <c r="A943" s="22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>
      <c r="A944" s="22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>
      <c r="A945" s="22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>
      <c r="A946" s="22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>
      <c r="A947" s="22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>
      <c r="A948" s="22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>
      <c r="A949" s="22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>
      <c r="A950" s="22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>
      <c r="A951" s="22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>
      <c r="A952" s="22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>
      <c r="A953" s="22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>
      <c r="A954" s="22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>
      <c r="A955" s="22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>
      <c r="A956" s="22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>
      <c r="A957" s="22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>
      <c r="A958" s="22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>
      <c r="A959" s="22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>
      <c r="A960" s="22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>
      <c r="A961" s="22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>
      <c r="A962" s="22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>
      <c r="A963" s="22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>
      <c r="A964" s="22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>
      <c r="A965" s="22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>
      <c r="A966" s="22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>
      <c r="A967" s="22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>
      <c r="A968" s="22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>
      <c r="A969" s="22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>
      <c r="A970" s="22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>
      <c r="A971" s="22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>
      <c r="A972" s="22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>
      <c r="A973" s="22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>
      <c r="A974" s="22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>
      <c r="A975" s="22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>
      <c r="A976" s="22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>
      <c r="A977" s="22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>
      <c r="A978" s="22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>
      <c r="A979" s="22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>
      <c r="A980" s="22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>
      <c r="A981" s="22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>
      <c r="A982" s="22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>
      <c r="A983" s="22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>
      <c r="A984" s="22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>
      <c r="A985" s="22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>
      <c r="A986" s="22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>
      <c r="A987" s="22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>
      <c r="A988" s="22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>
      <c r="A989" s="22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>
      <c r="A990" s="22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>
      <c r="A991" s="22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>
      <c r="A992" s="22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>
      <c r="A993" s="22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>
      <c r="A994" s="22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>
      <c r="A995" s="22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>
      <c r="A996" s="22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>
      <c r="A997" s="22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>
      <c r="A998" s="22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>
      <c r="A999" s="22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>
      <c r="A1000" s="22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>
      <c r="A1001" s="22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>
      <c r="A1002" s="22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>
      <c r="A1003" s="22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>
      <c r="A1004" s="22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>
      <c r="A1005" s="22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>
      <c r="A1006" s="22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>
      <c r="A1007" s="22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>
      <c r="A1008" s="22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>
      <c r="A1009" s="22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>
      <c r="A1010" s="22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>
      <c r="A1011" s="22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>
      <c r="A1012" s="22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>
      <c r="A1013" s="22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>
      <c r="A1014" s="22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>
      <c r="A1015" s="22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>
      <c r="A1016" s="22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>
      <c r="A1017" s="22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>
      <c r="A1018" s="22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>
      <c r="A1019" s="22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>
      <c r="A1020" s="22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>
      <c r="A1021" s="22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>
      <c r="A1022" s="22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</sheetData>
  <mergeCells count="7">
    <mergeCell ref="A2:A4"/>
    <mergeCell ref="A6:A9"/>
    <mergeCell ref="A11:A14"/>
    <mergeCell ref="A16:A19"/>
    <mergeCell ref="A21:A22"/>
    <mergeCell ref="A24:A35"/>
    <mergeCell ref="A37:A40"/>
  </mergeCells>
  <hyperlinks>
    <hyperlink r:id="rId1" ref="B4"/>
    <hyperlink r:id="rId2" ref="B6"/>
    <hyperlink r:id="rId3" ref="B7"/>
    <hyperlink r:id="rId4" ref="B8"/>
    <hyperlink r:id="rId5" ref="B9"/>
    <hyperlink r:id="rId6" ref="B11"/>
    <hyperlink r:id="rId7" ref="B12"/>
    <hyperlink r:id="rId8" ref="B13"/>
    <hyperlink r:id="rId9" ref="B14"/>
    <hyperlink r:id="rId10" ref="B16"/>
    <hyperlink r:id="rId11" ref="B17"/>
    <hyperlink r:id="rId12" ref="B18"/>
    <hyperlink r:id="rId13" ref="B19"/>
    <hyperlink r:id="rId14" ref="B21"/>
    <hyperlink r:id="rId15" ref="B22"/>
    <hyperlink r:id="rId16" ref="B24"/>
    <hyperlink r:id="rId17" ref="B26"/>
    <hyperlink r:id="rId18" ref="B27"/>
    <hyperlink r:id="rId19" ref="B28"/>
    <hyperlink r:id="rId20" ref="B29"/>
    <hyperlink r:id="rId21" ref="B31"/>
    <hyperlink r:id="rId22" ref="B32"/>
    <hyperlink r:id="rId23" ref="B33"/>
    <hyperlink r:id="rId24" ref="B35"/>
    <hyperlink r:id="rId25" ref="B37"/>
    <hyperlink r:id="rId26" ref="B38"/>
    <hyperlink r:id="rId27" ref="B39"/>
    <hyperlink r:id="rId28" ref="B40"/>
  </hyperlinks>
  <drawing r:id="rId29"/>
</worksheet>
</file>